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9204"/>
  </bookViews>
  <sheets>
    <sheet name="Final Accounts" sheetId="4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52" i="4" l="1"/>
  <c r="L51" i="4"/>
  <c r="L48" i="4"/>
  <c r="L36" i="4"/>
  <c r="L38" i="4"/>
  <c r="L42" i="4" l="1"/>
  <c r="L59" i="4"/>
  <c r="L31" i="4"/>
  <c r="L41" i="4"/>
  <c r="L65" i="4"/>
  <c r="L44" i="4"/>
  <c r="L45" i="4"/>
  <c r="G52" i="4" l="1"/>
  <c r="C52" i="4"/>
  <c r="G48" i="4"/>
  <c r="C48" i="4"/>
  <c r="G47" i="4"/>
  <c r="C47" i="4"/>
  <c r="G46" i="4"/>
  <c r="C46" i="4"/>
  <c r="G45" i="4"/>
  <c r="C45" i="4"/>
  <c r="G44" i="4"/>
  <c r="C44" i="4"/>
  <c r="G43" i="4"/>
  <c r="C43" i="4"/>
  <c r="G42" i="4"/>
  <c r="C42" i="4"/>
  <c r="G41" i="4"/>
  <c r="C41" i="4"/>
  <c r="G36" i="4"/>
  <c r="G27" i="4"/>
  <c r="G67" i="4" s="1"/>
  <c r="C27" i="4"/>
  <c r="C67" i="4" s="1"/>
  <c r="L23" i="4"/>
  <c r="G9" i="4"/>
  <c r="C9" i="4"/>
  <c r="G8" i="4"/>
  <c r="G23" i="4" s="1"/>
  <c r="C8" i="4"/>
  <c r="C23" i="4" s="1"/>
  <c r="L67" i="4" l="1"/>
  <c r="L69" i="4" s="1"/>
</calcChain>
</file>

<file path=xl/sharedStrings.xml><?xml version="1.0" encoding="utf-8"?>
<sst xmlns="http://schemas.openxmlformats.org/spreadsheetml/2006/main" count="60" uniqueCount="58">
  <si>
    <t>INTERNATIONAL FIREBALL WORLDS CHAMPIONSHIPS</t>
  </si>
  <si>
    <t>2011 - 2012 - MANDURAH - WESTERN AUSTRALIA</t>
  </si>
  <si>
    <t>Income</t>
  </si>
  <si>
    <t>Entry Fees</t>
  </si>
  <si>
    <t>Non Sailor Adult Income</t>
  </si>
  <si>
    <t>New Years Day Trip</t>
  </si>
  <si>
    <t>Lay Day Trip</t>
  </si>
  <si>
    <t>Murray Cruise Trip</t>
  </si>
  <si>
    <t>Department of Sport and Rec</t>
  </si>
  <si>
    <t>Non Refundable Nominations</t>
  </si>
  <si>
    <t>Events Corp</t>
  </si>
  <si>
    <t>Royalties for Regions</t>
  </si>
  <si>
    <t>Raffle</t>
  </si>
  <si>
    <t>Jessica Watson Evenings</t>
  </si>
  <si>
    <t>Mandurah Council (Civic Reception)</t>
  </si>
  <si>
    <t>Expenditure</t>
  </si>
  <si>
    <t>Marketing &amp; Promotion</t>
  </si>
  <si>
    <t>Aust Titles &amp; Pre Worlds Trophies</t>
  </si>
  <si>
    <t>Worlds Trophies</t>
  </si>
  <si>
    <t>Heat Trophies</t>
  </si>
  <si>
    <t>Welcome Night</t>
  </si>
  <si>
    <t>Pre Worlds Presentation Night</t>
  </si>
  <si>
    <t>Next Worlds Night</t>
  </si>
  <si>
    <t>Worlds Presentation Night</t>
  </si>
  <si>
    <t>FI Fees</t>
  </si>
  <si>
    <t>Telephone</t>
  </si>
  <si>
    <t>Postage</t>
  </si>
  <si>
    <t>Water</t>
  </si>
  <si>
    <t>Kids Entertainment</t>
  </si>
  <si>
    <t>Photographer</t>
  </si>
  <si>
    <t>Insurance</t>
  </si>
  <si>
    <t>Torago &amp;  Driver</t>
  </si>
  <si>
    <t>Auditor</t>
  </si>
  <si>
    <t>Measuring</t>
  </si>
  <si>
    <t>Printing</t>
  </si>
  <si>
    <t>Final Income and Expenditure</t>
  </si>
  <si>
    <t>Actual</t>
  </si>
  <si>
    <t>Internet</t>
  </si>
  <si>
    <t>Net Loss</t>
  </si>
  <si>
    <t>Minor Product Sponsor</t>
  </si>
  <si>
    <t>Boat / Second Tier Sponsors</t>
  </si>
  <si>
    <t>T Shirt Sales</t>
  </si>
  <si>
    <t>Boat Hire</t>
  </si>
  <si>
    <t>Cleaning</t>
  </si>
  <si>
    <t>Fuel</t>
  </si>
  <si>
    <t>Race Management</t>
  </si>
  <si>
    <t>Volunteer Lunches</t>
  </si>
  <si>
    <t>Volunteer T Shirts</t>
  </si>
  <si>
    <t>T Shirts - Competitors</t>
  </si>
  <si>
    <t>Free Beer and Food after Sailing</t>
  </si>
  <si>
    <t>Promotion at Prior Worlds</t>
  </si>
  <si>
    <t>Website</t>
  </si>
  <si>
    <t>Mandurah Fleet Development</t>
  </si>
  <si>
    <t>Jury Accommodation</t>
  </si>
  <si>
    <t>Jury Daily Allowance</t>
  </si>
  <si>
    <t>Jury Flights</t>
  </si>
  <si>
    <t>FI Site Visit</t>
  </si>
  <si>
    <t>Organiser Travel &amp; Accommodation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</si>
</sst>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43" fontId="3" fillId="0" borderId="0" xfId="1" applyFont="1"/>
    <xf numFmtId="43" fontId="3" fillId="0" borderId="0" xfId="1" applyFont="1" applyFill="1"/>
    <xf numFmtId="43" fontId="1" fillId="0" borderId="0" xfId="1" applyFont="1"/>
    <xf numFmtId="43" fontId="1" fillId="0" borderId="0" xfId="1" applyFont="1" applyFill="1"/>
    <xf numFmtId="0" fontId="2" fillId="0" borderId="0" xfId="0" applyFont="1"/>
    <xf numFmtId="43" fontId="2" fillId="0" borderId="0" xfId="1" applyFont="1" applyFill="1"/>
    <xf numFmtId="43" fontId="1" fillId="2" borderId="0" xfId="1" applyFont="1" applyFill="1"/>
    <xf numFmtId="0" fontId="0" fillId="0" borderId="0" xfId="0" applyFill="1"/>
    <xf numFmtId="43" fontId="1" fillId="0" borderId="0" xfId="1" applyFont="1" applyFill="1" applyBorder="1"/>
    <xf numFmtId="43" fontId="1" fillId="0" borderId="1" xfId="1" applyFont="1" applyFill="1" applyBorder="1"/>
    <xf numFmtId="0" fontId="2" fillId="0" borderId="0" xfId="0" applyFont="1" applyFill="1"/>
    <xf numFmtId="43" fontId="2" fillId="0" borderId="2" xfId="1" applyFont="1" applyFill="1" applyBorder="1"/>
    <xf numFmtId="43" fontId="0" fillId="0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topLeftCell="A7" workbookViewId="0">
      <selection activeCell="L37" sqref="L37"/>
    </sheetView>
  </sheetViews>
  <sheetFormatPr defaultRowHeight="14.4" x14ac:dyDescent="0.3"/>
  <cols>
    <col min="1" max="1" width="34" customWidth="1"/>
    <col min="2" max="2" width="8.88671875" hidden="1" customWidth="1"/>
    <col min="3" max="3" width="11.5546875" style="4" hidden="1" customWidth="1"/>
    <col min="4" max="4" width="10.88671875" hidden="1" customWidth="1"/>
    <col min="5" max="6" width="8.88671875" hidden="1" customWidth="1"/>
    <col min="7" max="7" width="11.5546875" style="4" hidden="1" customWidth="1"/>
    <col min="8" max="8" width="0" hidden="1" customWidth="1"/>
    <col min="10" max="10" width="3.88671875" customWidth="1"/>
    <col min="11" max="11" width="5.21875" customWidth="1"/>
    <col min="12" max="12" width="11.5546875" style="5" bestFit="1" customWidth="1"/>
    <col min="13" max="13" width="11.5546875" style="5" customWidth="1"/>
    <col min="251" max="251" width="34" customWidth="1"/>
    <col min="252" max="258" width="0" hidden="1" customWidth="1"/>
    <col min="260" max="260" width="11.5546875" bestFit="1" customWidth="1"/>
    <col min="261" max="261" width="11.5546875" customWidth="1"/>
    <col min="262" max="262" width="42.5546875" customWidth="1"/>
    <col min="264" max="264" width="11.5546875" bestFit="1" customWidth="1"/>
    <col min="266" max="266" width="15.109375" customWidth="1"/>
    <col min="268" max="268" width="12.5546875" customWidth="1"/>
    <col min="507" max="507" width="34" customWidth="1"/>
    <col min="508" max="514" width="0" hidden="1" customWidth="1"/>
    <col min="516" max="516" width="11.5546875" bestFit="1" customWidth="1"/>
    <col min="517" max="517" width="11.5546875" customWidth="1"/>
    <col min="518" max="518" width="42.5546875" customWidth="1"/>
    <col min="520" max="520" width="11.5546875" bestFit="1" customWidth="1"/>
    <col min="522" max="522" width="15.109375" customWidth="1"/>
    <col min="524" max="524" width="12.5546875" customWidth="1"/>
    <col min="763" max="763" width="34" customWidth="1"/>
    <col min="764" max="770" width="0" hidden="1" customWidth="1"/>
    <col min="772" max="772" width="11.5546875" bestFit="1" customWidth="1"/>
    <col min="773" max="773" width="11.5546875" customWidth="1"/>
    <col min="774" max="774" width="42.5546875" customWidth="1"/>
    <col min="776" max="776" width="11.5546875" bestFit="1" customWidth="1"/>
    <col min="778" max="778" width="15.109375" customWidth="1"/>
    <col min="780" max="780" width="12.5546875" customWidth="1"/>
    <col min="1019" max="1019" width="34" customWidth="1"/>
    <col min="1020" max="1026" width="0" hidden="1" customWidth="1"/>
    <col min="1028" max="1028" width="11.5546875" bestFit="1" customWidth="1"/>
    <col min="1029" max="1029" width="11.5546875" customWidth="1"/>
    <col min="1030" max="1030" width="42.5546875" customWidth="1"/>
    <col min="1032" max="1032" width="11.5546875" bestFit="1" customWidth="1"/>
    <col min="1034" max="1034" width="15.109375" customWidth="1"/>
    <col min="1036" max="1036" width="12.5546875" customWidth="1"/>
    <col min="1275" max="1275" width="34" customWidth="1"/>
    <col min="1276" max="1282" width="0" hidden="1" customWidth="1"/>
    <col min="1284" max="1284" width="11.5546875" bestFit="1" customWidth="1"/>
    <col min="1285" max="1285" width="11.5546875" customWidth="1"/>
    <col min="1286" max="1286" width="42.5546875" customWidth="1"/>
    <col min="1288" max="1288" width="11.5546875" bestFit="1" customWidth="1"/>
    <col min="1290" max="1290" width="15.109375" customWidth="1"/>
    <col min="1292" max="1292" width="12.5546875" customWidth="1"/>
    <col min="1531" max="1531" width="34" customWidth="1"/>
    <col min="1532" max="1538" width="0" hidden="1" customWidth="1"/>
    <col min="1540" max="1540" width="11.5546875" bestFit="1" customWidth="1"/>
    <col min="1541" max="1541" width="11.5546875" customWidth="1"/>
    <col min="1542" max="1542" width="42.5546875" customWidth="1"/>
    <col min="1544" max="1544" width="11.5546875" bestFit="1" customWidth="1"/>
    <col min="1546" max="1546" width="15.109375" customWidth="1"/>
    <col min="1548" max="1548" width="12.5546875" customWidth="1"/>
    <col min="1787" max="1787" width="34" customWidth="1"/>
    <col min="1788" max="1794" width="0" hidden="1" customWidth="1"/>
    <col min="1796" max="1796" width="11.5546875" bestFit="1" customWidth="1"/>
    <col min="1797" max="1797" width="11.5546875" customWidth="1"/>
    <col min="1798" max="1798" width="42.5546875" customWidth="1"/>
    <col min="1800" max="1800" width="11.5546875" bestFit="1" customWidth="1"/>
    <col min="1802" max="1802" width="15.109375" customWidth="1"/>
    <col min="1804" max="1804" width="12.5546875" customWidth="1"/>
    <col min="2043" max="2043" width="34" customWidth="1"/>
    <col min="2044" max="2050" width="0" hidden="1" customWidth="1"/>
    <col min="2052" max="2052" width="11.5546875" bestFit="1" customWidth="1"/>
    <col min="2053" max="2053" width="11.5546875" customWidth="1"/>
    <col min="2054" max="2054" width="42.5546875" customWidth="1"/>
    <col min="2056" max="2056" width="11.5546875" bestFit="1" customWidth="1"/>
    <col min="2058" max="2058" width="15.109375" customWidth="1"/>
    <col min="2060" max="2060" width="12.5546875" customWidth="1"/>
    <col min="2299" max="2299" width="34" customWidth="1"/>
    <col min="2300" max="2306" width="0" hidden="1" customWidth="1"/>
    <col min="2308" max="2308" width="11.5546875" bestFit="1" customWidth="1"/>
    <col min="2309" max="2309" width="11.5546875" customWidth="1"/>
    <col min="2310" max="2310" width="42.5546875" customWidth="1"/>
    <col min="2312" max="2312" width="11.5546875" bestFit="1" customWidth="1"/>
    <col min="2314" max="2314" width="15.109375" customWidth="1"/>
    <col min="2316" max="2316" width="12.5546875" customWidth="1"/>
    <col min="2555" max="2555" width="34" customWidth="1"/>
    <col min="2556" max="2562" width="0" hidden="1" customWidth="1"/>
    <col min="2564" max="2564" width="11.5546875" bestFit="1" customWidth="1"/>
    <col min="2565" max="2565" width="11.5546875" customWidth="1"/>
    <col min="2566" max="2566" width="42.5546875" customWidth="1"/>
    <col min="2568" max="2568" width="11.5546875" bestFit="1" customWidth="1"/>
    <col min="2570" max="2570" width="15.109375" customWidth="1"/>
    <col min="2572" max="2572" width="12.5546875" customWidth="1"/>
    <col min="2811" max="2811" width="34" customWidth="1"/>
    <col min="2812" max="2818" width="0" hidden="1" customWidth="1"/>
    <col min="2820" max="2820" width="11.5546875" bestFit="1" customWidth="1"/>
    <col min="2821" max="2821" width="11.5546875" customWidth="1"/>
    <col min="2822" max="2822" width="42.5546875" customWidth="1"/>
    <col min="2824" max="2824" width="11.5546875" bestFit="1" customWidth="1"/>
    <col min="2826" max="2826" width="15.109375" customWidth="1"/>
    <col min="2828" max="2828" width="12.5546875" customWidth="1"/>
    <col min="3067" max="3067" width="34" customWidth="1"/>
    <col min="3068" max="3074" width="0" hidden="1" customWidth="1"/>
    <col min="3076" max="3076" width="11.5546875" bestFit="1" customWidth="1"/>
    <col min="3077" max="3077" width="11.5546875" customWidth="1"/>
    <col min="3078" max="3078" width="42.5546875" customWidth="1"/>
    <col min="3080" max="3080" width="11.5546875" bestFit="1" customWidth="1"/>
    <col min="3082" max="3082" width="15.109375" customWidth="1"/>
    <col min="3084" max="3084" width="12.5546875" customWidth="1"/>
    <col min="3323" max="3323" width="34" customWidth="1"/>
    <col min="3324" max="3330" width="0" hidden="1" customWidth="1"/>
    <col min="3332" max="3332" width="11.5546875" bestFit="1" customWidth="1"/>
    <col min="3333" max="3333" width="11.5546875" customWidth="1"/>
    <col min="3334" max="3334" width="42.5546875" customWidth="1"/>
    <col min="3336" max="3336" width="11.5546875" bestFit="1" customWidth="1"/>
    <col min="3338" max="3338" width="15.109375" customWidth="1"/>
    <col min="3340" max="3340" width="12.5546875" customWidth="1"/>
    <col min="3579" max="3579" width="34" customWidth="1"/>
    <col min="3580" max="3586" width="0" hidden="1" customWidth="1"/>
    <col min="3588" max="3588" width="11.5546875" bestFit="1" customWidth="1"/>
    <col min="3589" max="3589" width="11.5546875" customWidth="1"/>
    <col min="3590" max="3590" width="42.5546875" customWidth="1"/>
    <col min="3592" max="3592" width="11.5546875" bestFit="1" customWidth="1"/>
    <col min="3594" max="3594" width="15.109375" customWidth="1"/>
    <col min="3596" max="3596" width="12.5546875" customWidth="1"/>
    <col min="3835" max="3835" width="34" customWidth="1"/>
    <col min="3836" max="3842" width="0" hidden="1" customWidth="1"/>
    <col min="3844" max="3844" width="11.5546875" bestFit="1" customWidth="1"/>
    <col min="3845" max="3845" width="11.5546875" customWidth="1"/>
    <col min="3846" max="3846" width="42.5546875" customWidth="1"/>
    <col min="3848" max="3848" width="11.5546875" bestFit="1" customWidth="1"/>
    <col min="3850" max="3850" width="15.109375" customWidth="1"/>
    <col min="3852" max="3852" width="12.5546875" customWidth="1"/>
    <col min="4091" max="4091" width="34" customWidth="1"/>
    <col min="4092" max="4098" width="0" hidden="1" customWidth="1"/>
    <col min="4100" max="4100" width="11.5546875" bestFit="1" customWidth="1"/>
    <col min="4101" max="4101" width="11.5546875" customWidth="1"/>
    <col min="4102" max="4102" width="42.5546875" customWidth="1"/>
    <col min="4104" max="4104" width="11.5546875" bestFit="1" customWidth="1"/>
    <col min="4106" max="4106" width="15.109375" customWidth="1"/>
    <col min="4108" max="4108" width="12.5546875" customWidth="1"/>
    <col min="4347" max="4347" width="34" customWidth="1"/>
    <col min="4348" max="4354" width="0" hidden="1" customWidth="1"/>
    <col min="4356" max="4356" width="11.5546875" bestFit="1" customWidth="1"/>
    <col min="4357" max="4357" width="11.5546875" customWidth="1"/>
    <col min="4358" max="4358" width="42.5546875" customWidth="1"/>
    <col min="4360" max="4360" width="11.5546875" bestFit="1" customWidth="1"/>
    <col min="4362" max="4362" width="15.109375" customWidth="1"/>
    <col min="4364" max="4364" width="12.5546875" customWidth="1"/>
    <col min="4603" max="4603" width="34" customWidth="1"/>
    <col min="4604" max="4610" width="0" hidden="1" customWidth="1"/>
    <col min="4612" max="4612" width="11.5546875" bestFit="1" customWidth="1"/>
    <col min="4613" max="4613" width="11.5546875" customWidth="1"/>
    <col min="4614" max="4614" width="42.5546875" customWidth="1"/>
    <col min="4616" max="4616" width="11.5546875" bestFit="1" customWidth="1"/>
    <col min="4618" max="4618" width="15.109375" customWidth="1"/>
    <col min="4620" max="4620" width="12.5546875" customWidth="1"/>
    <col min="4859" max="4859" width="34" customWidth="1"/>
    <col min="4860" max="4866" width="0" hidden="1" customWidth="1"/>
    <col min="4868" max="4868" width="11.5546875" bestFit="1" customWidth="1"/>
    <col min="4869" max="4869" width="11.5546875" customWidth="1"/>
    <col min="4870" max="4870" width="42.5546875" customWidth="1"/>
    <col min="4872" max="4872" width="11.5546875" bestFit="1" customWidth="1"/>
    <col min="4874" max="4874" width="15.109375" customWidth="1"/>
    <col min="4876" max="4876" width="12.5546875" customWidth="1"/>
    <col min="5115" max="5115" width="34" customWidth="1"/>
    <col min="5116" max="5122" width="0" hidden="1" customWidth="1"/>
    <col min="5124" max="5124" width="11.5546875" bestFit="1" customWidth="1"/>
    <col min="5125" max="5125" width="11.5546875" customWidth="1"/>
    <col min="5126" max="5126" width="42.5546875" customWidth="1"/>
    <col min="5128" max="5128" width="11.5546875" bestFit="1" customWidth="1"/>
    <col min="5130" max="5130" width="15.109375" customWidth="1"/>
    <col min="5132" max="5132" width="12.5546875" customWidth="1"/>
    <col min="5371" max="5371" width="34" customWidth="1"/>
    <col min="5372" max="5378" width="0" hidden="1" customWidth="1"/>
    <col min="5380" max="5380" width="11.5546875" bestFit="1" customWidth="1"/>
    <col min="5381" max="5381" width="11.5546875" customWidth="1"/>
    <col min="5382" max="5382" width="42.5546875" customWidth="1"/>
    <col min="5384" max="5384" width="11.5546875" bestFit="1" customWidth="1"/>
    <col min="5386" max="5386" width="15.109375" customWidth="1"/>
    <col min="5388" max="5388" width="12.5546875" customWidth="1"/>
    <col min="5627" max="5627" width="34" customWidth="1"/>
    <col min="5628" max="5634" width="0" hidden="1" customWidth="1"/>
    <col min="5636" max="5636" width="11.5546875" bestFit="1" customWidth="1"/>
    <col min="5637" max="5637" width="11.5546875" customWidth="1"/>
    <col min="5638" max="5638" width="42.5546875" customWidth="1"/>
    <col min="5640" max="5640" width="11.5546875" bestFit="1" customWidth="1"/>
    <col min="5642" max="5642" width="15.109375" customWidth="1"/>
    <col min="5644" max="5644" width="12.5546875" customWidth="1"/>
    <col min="5883" max="5883" width="34" customWidth="1"/>
    <col min="5884" max="5890" width="0" hidden="1" customWidth="1"/>
    <col min="5892" max="5892" width="11.5546875" bestFit="1" customWidth="1"/>
    <col min="5893" max="5893" width="11.5546875" customWidth="1"/>
    <col min="5894" max="5894" width="42.5546875" customWidth="1"/>
    <col min="5896" max="5896" width="11.5546875" bestFit="1" customWidth="1"/>
    <col min="5898" max="5898" width="15.109375" customWidth="1"/>
    <col min="5900" max="5900" width="12.5546875" customWidth="1"/>
    <col min="6139" max="6139" width="34" customWidth="1"/>
    <col min="6140" max="6146" width="0" hidden="1" customWidth="1"/>
    <col min="6148" max="6148" width="11.5546875" bestFit="1" customWidth="1"/>
    <col min="6149" max="6149" width="11.5546875" customWidth="1"/>
    <col min="6150" max="6150" width="42.5546875" customWidth="1"/>
    <col min="6152" max="6152" width="11.5546875" bestFit="1" customWidth="1"/>
    <col min="6154" max="6154" width="15.109375" customWidth="1"/>
    <col min="6156" max="6156" width="12.5546875" customWidth="1"/>
    <col min="6395" max="6395" width="34" customWidth="1"/>
    <col min="6396" max="6402" width="0" hidden="1" customWidth="1"/>
    <col min="6404" max="6404" width="11.5546875" bestFit="1" customWidth="1"/>
    <col min="6405" max="6405" width="11.5546875" customWidth="1"/>
    <col min="6406" max="6406" width="42.5546875" customWidth="1"/>
    <col min="6408" max="6408" width="11.5546875" bestFit="1" customWidth="1"/>
    <col min="6410" max="6410" width="15.109375" customWidth="1"/>
    <col min="6412" max="6412" width="12.5546875" customWidth="1"/>
    <col min="6651" max="6651" width="34" customWidth="1"/>
    <col min="6652" max="6658" width="0" hidden="1" customWidth="1"/>
    <col min="6660" max="6660" width="11.5546875" bestFit="1" customWidth="1"/>
    <col min="6661" max="6661" width="11.5546875" customWidth="1"/>
    <col min="6662" max="6662" width="42.5546875" customWidth="1"/>
    <col min="6664" max="6664" width="11.5546875" bestFit="1" customWidth="1"/>
    <col min="6666" max="6666" width="15.109375" customWidth="1"/>
    <col min="6668" max="6668" width="12.5546875" customWidth="1"/>
    <col min="6907" max="6907" width="34" customWidth="1"/>
    <col min="6908" max="6914" width="0" hidden="1" customWidth="1"/>
    <col min="6916" max="6916" width="11.5546875" bestFit="1" customWidth="1"/>
    <col min="6917" max="6917" width="11.5546875" customWidth="1"/>
    <col min="6918" max="6918" width="42.5546875" customWidth="1"/>
    <col min="6920" max="6920" width="11.5546875" bestFit="1" customWidth="1"/>
    <col min="6922" max="6922" width="15.109375" customWidth="1"/>
    <col min="6924" max="6924" width="12.5546875" customWidth="1"/>
    <col min="7163" max="7163" width="34" customWidth="1"/>
    <col min="7164" max="7170" width="0" hidden="1" customWidth="1"/>
    <col min="7172" max="7172" width="11.5546875" bestFit="1" customWidth="1"/>
    <col min="7173" max="7173" width="11.5546875" customWidth="1"/>
    <col min="7174" max="7174" width="42.5546875" customWidth="1"/>
    <col min="7176" max="7176" width="11.5546875" bestFit="1" customWidth="1"/>
    <col min="7178" max="7178" width="15.109375" customWidth="1"/>
    <col min="7180" max="7180" width="12.5546875" customWidth="1"/>
    <col min="7419" max="7419" width="34" customWidth="1"/>
    <col min="7420" max="7426" width="0" hidden="1" customWidth="1"/>
    <col min="7428" max="7428" width="11.5546875" bestFit="1" customWidth="1"/>
    <col min="7429" max="7429" width="11.5546875" customWidth="1"/>
    <col min="7430" max="7430" width="42.5546875" customWidth="1"/>
    <col min="7432" max="7432" width="11.5546875" bestFit="1" customWidth="1"/>
    <col min="7434" max="7434" width="15.109375" customWidth="1"/>
    <col min="7436" max="7436" width="12.5546875" customWidth="1"/>
    <col min="7675" max="7675" width="34" customWidth="1"/>
    <col min="7676" max="7682" width="0" hidden="1" customWidth="1"/>
    <col min="7684" max="7684" width="11.5546875" bestFit="1" customWidth="1"/>
    <col min="7685" max="7685" width="11.5546875" customWidth="1"/>
    <col min="7686" max="7686" width="42.5546875" customWidth="1"/>
    <col min="7688" max="7688" width="11.5546875" bestFit="1" customWidth="1"/>
    <col min="7690" max="7690" width="15.109375" customWidth="1"/>
    <col min="7692" max="7692" width="12.5546875" customWidth="1"/>
    <col min="7931" max="7931" width="34" customWidth="1"/>
    <col min="7932" max="7938" width="0" hidden="1" customWidth="1"/>
    <col min="7940" max="7940" width="11.5546875" bestFit="1" customWidth="1"/>
    <col min="7941" max="7941" width="11.5546875" customWidth="1"/>
    <col min="7942" max="7942" width="42.5546875" customWidth="1"/>
    <col min="7944" max="7944" width="11.5546875" bestFit="1" customWidth="1"/>
    <col min="7946" max="7946" width="15.109375" customWidth="1"/>
    <col min="7948" max="7948" width="12.5546875" customWidth="1"/>
    <col min="8187" max="8187" width="34" customWidth="1"/>
    <col min="8188" max="8194" width="0" hidden="1" customWidth="1"/>
    <col min="8196" max="8196" width="11.5546875" bestFit="1" customWidth="1"/>
    <col min="8197" max="8197" width="11.5546875" customWidth="1"/>
    <col min="8198" max="8198" width="42.5546875" customWidth="1"/>
    <col min="8200" max="8200" width="11.5546875" bestFit="1" customWidth="1"/>
    <col min="8202" max="8202" width="15.109375" customWidth="1"/>
    <col min="8204" max="8204" width="12.5546875" customWidth="1"/>
    <col min="8443" max="8443" width="34" customWidth="1"/>
    <col min="8444" max="8450" width="0" hidden="1" customWidth="1"/>
    <col min="8452" max="8452" width="11.5546875" bestFit="1" customWidth="1"/>
    <col min="8453" max="8453" width="11.5546875" customWidth="1"/>
    <col min="8454" max="8454" width="42.5546875" customWidth="1"/>
    <col min="8456" max="8456" width="11.5546875" bestFit="1" customWidth="1"/>
    <col min="8458" max="8458" width="15.109375" customWidth="1"/>
    <col min="8460" max="8460" width="12.5546875" customWidth="1"/>
    <col min="8699" max="8699" width="34" customWidth="1"/>
    <col min="8700" max="8706" width="0" hidden="1" customWidth="1"/>
    <col min="8708" max="8708" width="11.5546875" bestFit="1" customWidth="1"/>
    <col min="8709" max="8709" width="11.5546875" customWidth="1"/>
    <col min="8710" max="8710" width="42.5546875" customWidth="1"/>
    <col min="8712" max="8712" width="11.5546875" bestFit="1" customWidth="1"/>
    <col min="8714" max="8714" width="15.109375" customWidth="1"/>
    <col min="8716" max="8716" width="12.5546875" customWidth="1"/>
    <col min="8955" max="8955" width="34" customWidth="1"/>
    <col min="8956" max="8962" width="0" hidden="1" customWidth="1"/>
    <col min="8964" max="8964" width="11.5546875" bestFit="1" customWidth="1"/>
    <col min="8965" max="8965" width="11.5546875" customWidth="1"/>
    <col min="8966" max="8966" width="42.5546875" customWidth="1"/>
    <col min="8968" max="8968" width="11.5546875" bestFit="1" customWidth="1"/>
    <col min="8970" max="8970" width="15.109375" customWidth="1"/>
    <col min="8972" max="8972" width="12.5546875" customWidth="1"/>
    <col min="9211" max="9211" width="34" customWidth="1"/>
    <col min="9212" max="9218" width="0" hidden="1" customWidth="1"/>
    <col min="9220" max="9220" width="11.5546875" bestFit="1" customWidth="1"/>
    <col min="9221" max="9221" width="11.5546875" customWidth="1"/>
    <col min="9222" max="9222" width="42.5546875" customWidth="1"/>
    <col min="9224" max="9224" width="11.5546875" bestFit="1" customWidth="1"/>
    <col min="9226" max="9226" width="15.109375" customWidth="1"/>
    <col min="9228" max="9228" width="12.5546875" customWidth="1"/>
    <col min="9467" max="9467" width="34" customWidth="1"/>
    <col min="9468" max="9474" width="0" hidden="1" customWidth="1"/>
    <col min="9476" max="9476" width="11.5546875" bestFit="1" customWidth="1"/>
    <col min="9477" max="9477" width="11.5546875" customWidth="1"/>
    <col min="9478" max="9478" width="42.5546875" customWidth="1"/>
    <col min="9480" max="9480" width="11.5546875" bestFit="1" customWidth="1"/>
    <col min="9482" max="9482" width="15.109375" customWidth="1"/>
    <col min="9484" max="9484" width="12.5546875" customWidth="1"/>
    <col min="9723" max="9723" width="34" customWidth="1"/>
    <col min="9724" max="9730" width="0" hidden="1" customWidth="1"/>
    <col min="9732" max="9732" width="11.5546875" bestFit="1" customWidth="1"/>
    <col min="9733" max="9733" width="11.5546875" customWidth="1"/>
    <col min="9734" max="9734" width="42.5546875" customWidth="1"/>
    <col min="9736" max="9736" width="11.5546875" bestFit="1" customWidth="1"/>
    <col min="9738" max="9738" width="15.109375" customWidth="1"/>
    <col min="9740" max="9740" width="12.5546875" customWidth="1"/>
    <col min="9979" max="9979" width="34" customWidth="1"/>
    <col min="9980" max="9986" width="0" hidden="1" customWidth="1"/>
    <col min="9988" max="9988" width="11.5546875" bestFit="1" customWidth="1"/>
    <col min="9989" max="9989" width="11.5546875" customWidth="1"/>
    <col min="9990" max="9990" width="42.5546875" customWidth="1"/>
    <col min="9992" max="9992" width="11.5546875" bestFit="1" customWidth="1"/>
    <col min="9994" max="9994" width="15.109375" customWidth="1"/>
    <col min="9996" max="9996" width="12.5546875" customWidth="1"/>
    <col min="10235" max="10235" width="34" customWidth="1"/>
    <col min="10236" max="10242" width="0" hidden="1" customWidth="1"/>
    <col min="10244" max="10244" width="11.5546875" bestFit="1" customWidth="1"/>
    <col min="10245" max="10245" width="11.5546875" customWidth="1"/>
    <col min="10246" max="10246" width="42.5546875" customWidth="1"/>
    <col min="10248" max="10248" width="11.5546875" bestFit="1" customWidth="1"/>
    <col min="10250" max="10250" width="15.109375" customWidth="1"/>
    <col min="10252" max="10252" width="12.5546875" customWidth="1"/>
    <col min="10491" max="10491" width="34" customWidth="1"/>
    <col min="10492" max="10498" width="0" hidden="1" customWidth="1"/>
    <col min="10500" max="10500" width="11.5546875" bestFit="1" customWidth="1"/>
    <col min="10501" max="10501" width="11.5546875" customWidth="1"/>
    <col min="10502" max="10502" width="42.5546875" customWidth="1"/>
    <col min="10504" max="10504" width="11.5546875" bestFit="1" customWidth="1"/>
    <col min="10506" max="10506" width="15.109375" customWidth="1"/>
    <col min="10508" max="10508" width="12.5546875" customWidth="1"/>
    <col min="10747" max="10747" width="34" customWidth="1"/>
    <col min="10748" max="10754" width="0" hidden="1" customWidth="1"/>
    <col min="10756" max="10756" width="11.5546875" bestFit="1" customWidth="1"/>
    <col min="10757" max="10757" width="11.5546875" customWidth="1"/>
    <col min="10758" max="10758" width="42.5546875" customWidth="1"/>
    <col min="10760" max="10760" width="11.5546875" bestFit="1" customWidth="1"/>
    <col min="10762" max="10762" width="15.109375" customWidth="1"/>
    <col min="10764" max="10764" width="12.5546875" customWidth="1"/>
    <col min="11003" max="11003" width="34" customWidth="1"/>
    <col min="11004" max="11010" width="0" hidden="1" customWidth="1"/>
    <col min="11012" max="11012" width="11.5546875" bestFit="1" customWidth="1"/>
    <col min="11013" max="11013" width="11.5546875" customWidth="1"/>
    <col min="11014" max="11014" width="42.5546875" customWidth="1"/>
    <col min="11016" max="11016" width="11.5546875" bestFit="1" customWidth="1"/>
    <col min="11018" max="11018" width="15.109375" customWidth="1"/>
    <col min="11020" max="11020" width="12.5546875" customWidth="1"/>
    <col min="11259" max="11259" width="34" customWidth="1"/>
    <col min="11260" max="11266" width="0" hidden="1" customWidth="1"/>
    <col min="11268" max="11268" width="11.5546875" bestFit="1" customWidth="1"/>
    <col min="11269" max="11269" width="11.5546875" customWidth="1"/>
    <col min="11270" max="11270" width="42.5546875" customWidth="1"/>
    <col min="11272" max="11272" width="11.5546875" bestFit="1" customWidth="1"/>
    <col min="11274" max="11274" width="15.109375" customWidth="1"/>
    <col min="11276" max="11276" width="12.5546875" customWidth="1"/>
    <col min="11515" max="11515" width="34" customWidth="1"/>
    <col min="11516" max="11522" width="0" hidden="1" customWidth="1"/>
    <col min="11524" max="11524" width="11.5546875" bestFit="1" customWidth="1"/>
    <col min="11525" max="11525" width="11.5546875" customWidth="1"/>
    <col min="11526" max="11526" width="42.5546875" customWidth="1"/>
    <col min="11528" max="11528" width="11.5546875" bestFit="1" customWidth="1"/>
    <col min="11530" max="11530" width="15.109375" customWidth="1"/>
    <col min="11532" max="11532" width="12.5546875" customWidth="1"/>
    <col min="11771" max="11771" width="34" customWidth="1"/>
    <col min="11772" max="11778" width="0" hidden="1" customWidth="1"/>
    <col min="11780" max="11780" width="11.5546875" bestFit="1" customWidth="1"/>
    <col min="11781" max="11781" width="11.5546875" customWidth="1"/>
    <col min="11782" max="11782" width="42.5546875" customWidth="1"/>
    <col min="11784" max="11784" width="11.5546875" bestFit="1" customWidth="1"/>
    <col min="11786" max="11786" width="15.109375" customWidth="1"/>
    <col min="11788" max="11788" width="12.5546875" customWidth="1"/>
    <col min="12027" max="12027" width="34" customWidth="1"/>
    <col min="12028" max="12034" width="0" hidden="1" customWidth="1"/>
    <col min="12036" max="12036" width="11.5546875" bestFit="1" customWidth="1"/>
    <col min="12037" max="12037" width="11.5546875" customWidth="1"/>
    <col min="12038" max="12038" width="42.5546875" customWidth="1"/>
    <col min="12040" max="12040" width="11.5546875" bestFit="1" customWidth="1"/>
    <col min="12042" max="12042" width="15.109375" customWidth="1"/>
    <col min="12044" max="12044" width="12.5546875" customWidth="1"/>
    <col min="12283" max="12283" width="34" customWidth="1"/>
    <col min="12284" max="12290" width="0" hidden="1" customWidth="1"/>
    <col min="12292" max="12292" width="11.5546875" bestFit="1" customWidth="1"/>
    <col min="12293" max="12293" width="11.5546875" customWidth="1"/>
    <col min="12294" max="12294" width="42.5546875" customWidth="1"/>
    <col min="12296" max="12296" width="11.5546875" bestFit="1" customWidth="1"/>
    <col min="12298" max="12298" width="15.109375" customWidth="1"/>
    <col min="12300" max="12300" width="12.5546875" customWidth="1"/>
    <col min="12539" max="12539" width="34" customWidth="1"/>
    <col min="12540" max="12546" width="0" hidden="1" customWidth="1"/>
    <col min="12548" max="12548" width="11.5546875" bestFit="1" customWidth="1"/>
    <col min="12549" max="12549" width="11.5546875" customWidth="1"/>
    <col min="12550" max="12550" width="42.5546875" customWidth="1"/>
    <col min="12552" max="12552" width="11.5546875" bestFit="1" customWidth="1"/>
    <col min="12554" max="12554" width="15.109375" customWidth="1"/>
    <col min="12556" max="12556" width="12.5546875" customWidth="1"/>
    <col min="12795" max="12795" width="34" customWidth="1"/>
    <col min="12796" max="12802" width="0" hidden="1" customWidth="1"/>
    <col min="12804" max="12804" width="11.5546875" bestFit="1" customWidth="1"/>
    <col min="12805" max="12805" width="11.5546875" customWidth="1"/>
    <col min="12806" max="12806" width="42.5546875" customWidth="1"/>
    <col min="12808" max="12808" width="11.5546875" bestFit="1" customWidth="1"/>
    <col min="12810" max="12810" width="15.109375" customWidth="1"/>
    <col min="12812" max="12812" width="12.5546875" customWidth="1"/>
    <col min="13051" max="13051" width="34" customWidth="1"/>
    <col min="13052" max="13058" width="0" hidden="1" customWidth="1"/>
    <col min="13060" max="13060" width="11.5546875" bestFit="1" customWidth="1"/>
    <col min="13061" max="13061" width="11.5546875" customWidth="1"/>
    <col min="13062" max="13062" width="42.5546875" customWidth="1"/>
    <col min="13064" max="13064" width="11.5546875" bestFit="1" customWidth="1"/>
    <col min="13066" max="13066" width="15.109375" customWidth="1"/>
    <col min="13068" max="13068" width="12.5546875" customWidth="1"/>
    <col min="13307" max="13307" width="34" customWidth="1"/>
    <col min="13308" max="13314" width="0" hidden="1" customWidth="1"/>
    <col min="13316" max="13316" width="11.5546875" bestFit="1" customWidth="1"/>
    <col min="13317" max="13317" width="11.5546875" customWidth="1"/>
    <col min="13318" max="13318" width="42.5546875" customWidth="1"/>
    <col min="13320" max="13320" width="11.5546875" bestFit="1" customWidth="1"/>
    <col min="13322" max="13322" width="15.109375" customWidth="1"/>
    <col min="13324" max="13324" width="12.5546875" customWidth="1"/>
    <col min="13563" max="13563" width="34" customWidth="1"/>
    <col min="13564" max="13570" width="0" hidden="1" customWidth="1"/>
    <col min="13572" max="13572" width="11.5546875" bestFit="1" customWidth="1"/>
    <col min="13573" max="13573" width="11.5546875" customWidth="1"/>
    <col min="13574" max="13574" width="42.5546875" customWidth="1"/>
    <col min="13576" max="13576" width="11.5546875" bestFit="1" customWidth="1"/>
    <col min="13578" max="13578" width="15.109375" customWidth="1"/>
    <col min="13580" max="13580" width="12.5546875" customWidth="1"/>
    <col min="13819" max="13819" width="34" customWidth="1"/>
    <col min="13820" max="13826" width="0" hidden="1" customWidth="1"/>
    <col min="13828" max="13828" width="11.5546875" bestFit="1" customWidth="1"/>
    <col min="13829" max="13829" width="11.5546875" customWidth="1"/>
    <col min="13830" max="13830" width="42.5546875" customWidth="1"/>
    <col min="13832" max="13832" width="11.5546875" bestFit="1" customWidth="1"/>
    <col min="13834" max="13834" width="15.109375" customWidth="1"/>
    <col min="13836" max="13836" width="12.5546875" customWidth="1"/>
    <col min="14075" max="14075" width="34" customWidth="1"/>
    <col min="14076" max="14082" width="0" hidden="1" customWidth="1"/>
    <col min="14084" max="14084" width="11.5546875" bestFit="1" customWidth="1"/>
    <col min="14085" max="14085" width="11.5546875" customWidth="1"/>
    <col min="14086" max="14086" width="42.5546875" customWidth="1"/>
    <col min="14088" max="14088" width="11.5546875" bestFit="1" customWidth="1"/>
    <col min="14090" max="14090" width="15.109375" customWidth="1"/>
    <col min="14092" max="14092" width="12.5546875" customWidth="1"/>
    <col min="14331" max="14331" width="34" customWidth="1"/>
    <col min="14332" max="14338" width="0" hidden="1" customWidth="1"/>
    <col min="14340" max="14340" width="11.5546875" bestFit="1" customWidth="1"/>
    <col min="14341" max="14341" width="11.5546875" customWidth="1"/>
    <col min="14342" max="14342" width="42.5546875" customWidth="1"/>
    <col min="14344" max="14344" width="11.5546875" bestFit="1" customWidth="1"/>
    <col min="14346" max="14346" width="15.109375" customWidth="1"/>
    <col min="14348" max="14348" width="12.5546875" customWidth="1"/>
    <col min="14587" max="14587" width="34" customWidth="1"/>
    <col min="14588" max="14594" width="0" hidden="1" customWidth="1"/>
    <col min="14596" max="14596" width="11.5546875" bestFit="1" customWidth="1"/>
    <col min="14597" max="14597" width="11.5546875" customWidth="1"/>
    <col min="14598" max="14598" width="42.5546875" customWidth="1"/>
    <col min="14600" max="14600" width="11.5546875" bestFit="1" customWidth="1"/>
    <col min="14602" max="14602" width="15.109375" customWidth="1"/>
    <col min="14604" max="14604" width="12.5546875" customWidth="1"/>
    <col min="14843" max="14843" width="34" customWidth="1"/>
    <col min="14844" max="14850" width="0" hidden="1" customWidth="1"/>
    <col min="14852" max="14852" width="11.5546875" bestFit="1" customWidth="1"/>
    <col min="14853" max="14853" width="11.5546875" customWidth="1"/>
    <col min="14854" max="14854" width="42.5546875" customWidth="1"/>
    <col min="14856" max="14856" width="11.5546875" bestFit="1" customWidth="1"/>
    <col min="14858" max="14858" width="15.109375" customWidth="1"/>
    <col min="14860" max="14860" width="12.5546875" customWidth="1"/>
    <col min="15099" max="15099" width="34" customWidth="1"/>
    <col min="15100" max="15106" width="0" hidden="1" customWidth="1"/>
    <col min="15108" max="15108" width="11.5546875" bestFit="1" customWidth="1"/>
    <col min="15109" max="15109" width="11.5546875" customWidth="1"/>
    <col min="15110" max="15110" width="42.5546875" customWidth="1"/>
    <col min="15112" max="15112" width="11.5546875" bestFit="1" customWidth="1"/>
    <col min="15114" max="15114" width="15.109375" customWidth="1"/>
    <col min="15116" max="15116" width="12.5546875" customWidth="1"/>
    <col min="15355" max="15355" width="34" customWidth="1"/>
    <col min="15356" max="15362" width="0" hidden="1" customWidth="1"/>
    <col min="15364" max="15364" width="11.5546875" bestFit="1" customWidth="1"/>
    <col min="15365" max="15365" width="11.5546875" customWidth="1"/>
    <col min="15366" max="15366" width="42.5546875" customWidth="1"/>
    <col min="15368" max="15368" width="11.5546875" bestFit="1" customWidth="1"/>
    <col min="15370" max="15370" width="15.109375" customWidth="1"/>
    <col min="15372" max="15372" width="12.5546875" customWidth="1"/>
    <col min="15611" max="15611" width="34" customWidth="1"/>
    <col min="15612" max="15618" width="0" hidden="1" customWidth="1"/>
    <col min="15620" max="15620" width="11.5546875" bestFit="1" customWidth="1"/>
    <col min="15621" max="15621" width="11.5546875" customWidth="1"/>
    <col min="15622" max="15622" width="42.5546875" customWidth="1"/>
    <col min="15624" max="15624" width="11.5546875" bestFit="1" customWidth="1"/>
    <col min="15626" max="15626" width="15.109375" customWidth="1"/>
    <col min="15628" max="15628" width="12.5546875" customWidth="1"/>
    <col min="15867" max="15867" width="34" customWidth="1"/>
    <col min="15868" max="15874" width="0" hidden="1" customWidth="1"/>
    <col min="15876" max="15876" width="11.5546875" bestFit="1" customWidth="1"/>
    <col min="15877" max="15877" width="11.5546875" customWidth="1"/>
    <col min="15878" max="15878" width="42.5546875" customWidth="1"/>
    <col min="15880" max="15880" width="11.5546875" bestFit="1" customWidth="1"/>
    <col min="15882" max="15882" width="15.109375" customWidth="1"/>
    <col min="15884" max="15884" width="12.5546875" customWidth="1"/>
    <col min="16123" max="16123" width="34" customWidth="1"/>
    <col min="16124" max="16130" width="0" hidden="1" customWidth="1"/>
    <col min="16132" max="16132" width="11.5546875" bestFit="1" customWidth="1"/>
    <col min="16133" max="16133" width="11.5546875" customWidth="1"/>
    <col min="16134" max="16134" width="42.5546875" customWidth="1"/>
    <col min="16136" max="16136" width="11.5546875" bestFit="1" customWidth="1"/>
    <col min="16138" max="16138" width="15.109375" customWidth="1"/>
    <col min="16140" max="16140" width="12.5546875" customWidth="1"/>
  </cols>
  <sheetData>
    <row r="1" spans="1:13" s="1" customFormat="1" ht="16.8" customHeight="1" x14ac:dyDescent="0.35">
      <c r="A1" s="1" t="s">
        <v>0</v>
      </c>
      <c r="C1" s="2"/>
      <c r="G1" s="2"/>
      <c r="L1" s="3"/>
      <c r="M1" s="3"/>
    </row>
    <row r="2" spans="1:13" s="1" customFormat="1" ht="16.8" customHeight="1" x14ac:dyDescent="0.35">
      <c r="A2" s="1" t="s">
        <v>1</v>
      </c>
      <c r="C2" s="2"/>
      <c r="G2" s="2"/>
      <c r="L2" s="3"/>
      <c r="M2" s="3"/>
    </row>
    <row r="3" spans="1:13" s="1" customFormat="1" ht="16.8" customHeight="1" x14ac:dyDescent="0.35">
      <c r="C3" s="2"/>
      <c r="G3" s="2"/>
      <c r="L3" s="3"/>
      <c r="M3" s="3"/>
    </row>
    <row r="4" spans="1:13" s="1" customFormat="1" ht="16.8" customHeight="1" x14ac:dyDescent="0.35">
      <c r="A4" s="1" t="s">
        <v>35</v>
      </c>
      <c r="C4" s="2"/>
      <c r="G4" s="2"/>
      <c r="L4" s="3"/>
      <c r="M4" s="3"/>
    </row>
    <row r="5" spans="1:13" ht="16.8" customHeight="1" x14ac:dyDescent="0.3"/>
    <row r="6" spans="1:13" ht="16.8" customHeight="1" x14ac:dyDescent="0.3">
      <c r="A6" s="6" t="s">
        <v>2</v>
      </c>
      <c r="K6" s="6"/>
      <c r="L6" s="7" t="s">
        <v>36</v>
      </c>
    </row>
    <row r="7" spans="1:13" ht="16.8" customHeight="1" x14ac:dyDescent="0.3">
      <c r="K7" s="6"/>
      <c r="L7" s="7"/>
    </row>
    <row r="8" spans="1:13" ht="16.8" customHeight="1" x14ac:dyDescent="0.3">
      <c r="A8" t="s">
        <v>3</v>
      </c>
      <c r="B8">
        <v>750</v>
      </c>
      <c r="C8" s="8" t="e">
        <f>#REF!*B8</f>
        <v>#REF!</v>
      </c>
      <c r="F8">
        <v>750</v>
      </c>
      <c r="G8" s="8" t="e">
        <f>#REF!*F8</f>
        <v>#REF!</v>
      </c>
      <c r="L8" s="5">
        <v>48200</v>
      </c>
    </row>
    <row r="9" spans="1:13" ht="16.8" customHeight="1" x14ac:dyDescent="0.3">
      <c r="A9" t="s">
        <v>4</v>
      </c>
      <c r="B9">
        <v>150</v>
      </c>
      <c r="C9" s="8" t="e">
        <f>#REF!*B9</f>
        <v>#REF!</v>
      </c>
      <c r="F9">
        <v>150</v>
      </c>
      <c r="G9" s="8" t="e">
        <f>#REF!*F9</f>
        <v>#REF!</v>
      </c>
      <c r="L9" s="5">
        <v>11890</v>
      </c>
    </row>
    <row r="10" spans="1:13" ht="16.8" customHeight="1" x14ac:dyDescent="0.3">
      <c r="A10" t="s">
        <v>9</v>
      </c>
      <c r="C10" s="8"/>
      <c r="G10" s="8"/>
      <c r="L10" s="5">
        <v>720</v>
      </c>
    </row>
    <row r="11" spans="1:13" ht="16.8" customHeight="1" x14ac:dyDescent="0.3">
      <c r="A11" t="s">
        <v>5</v>
      </c>
      <c r="C11" s="8"/>
      <c r="G11" s="8"/>
      <c r="L11" s="5">
        <v>3200</v>
      </c>
    </row>
    <row r="12" spans="1:13" ht="16.8" customHeight="1" x14ac:dyDescent="0.3">
      <c r="A12" t="s">
        <v>6</v>
      </c>
      <c r="C12" s="8"/>
      <c r="G12" s="8"/>
      <c r="L12" s="5">
        <v>1515</v>
      </c>
    </row>
    <row r="13" spans="1:13" s="9" customFormat="1" ht="16.8" customHeight="1" x14ac:dyDescent="0.3">
      <c r="A13" s="9" t="s">
        <v>8</v>
      </c>
      <c r="C13" s="5">
        <v>10000</v>
      </c>
      <c r="G13" s="5">
        <v>10000</v>
      </c>
      <c r="L13" s="5">
        <v>8000</v>
      </c>
      <c r="M13" s="5"/>
    </row>
    <row r="14" spans="1:13" s="9" customFormat="1" ht="16.8" customHeight="1" x14ac:dyDescent="0.3">
      <c r="A14" s="9" t="s">
        <v>10</v>
      </c>
      <c r="C14" s="8">
        <v>15000</v>
      </c>
      <c r="G14" s="8">
        <v>15000</v>
      </c>
      <c r="L14" s="5">
        <v>15000</v>
      </c>
      <c r="M14" s="5"/>
    </row>
    <row r="15" spans="1:13" s="9" customFormat="1" ht="16.8" customHeight="1" x14ac:dyDescent="0.3">
      <c r="A15" s="9" t="s">
        <v>11</v>
      </c>
      <c r="C15" s="5">
        <v>30000</v>
      </c>
      <c r="G15" s="8">
        <v>30000</v>
      </c>
      <c r="L15" s="5">
        <v>30000</v>
      </c>
      <c r="M15" s="5"/>
    </row>
    <row r="16" spans="1:13" s="9" customFormat="1" ht="16.8" customHeight="1" x14ac:dyDescent="0.3">
      <c r="A16" s="9" t="s">
        <v>41</v>
      </c>
      <c r="C16" s="5"/>
      <c r="G16" s="8"/>
      <c r="L16" s="5">
        <v>35</v>
      </c>
      <c r="M16" s="5"/>
    </row>
    <row r="17" spans="1:13" s="9" customFormat="1" ht="16.8" customHeight="1" x14ac:dyDescent="0.3">
      <c r="A17" s="9" t="s">
        <v>39</v>
      </c>
      <c r="C17" s="5"/>
      <c r="G17" s="8"/>
      <c r="L17" s="5">
        <v>5700</v>
      </c>
      <c r="M17" s="5"/>
    </row>
    <row r="18" spans="1:13" s="9" customFormat="1" ht="16.8" customHeight="1" x14ac:dyDescent="0.3">
      <c r="A18" s="9" t="s">
        <v>12</v>
      </c>
      <c r="C18" s="5">
        <v>15000</v>
      </c>
      <c r="G18" s="5">
        <v>15000</v>
      </c>
      <c r="L18" s="5">
        <v>3379.25</v>
      </c>
      <c r="M18" s="5"/>
    </row>
    <row r="19" spans="1:13" s="9" customFormat="1" ht="16.8" customHeight="1" x14ac:dyDescent="0.3">
      <c r="A19" s="9" t="s">
        <v>40</v>
      </c>
      <c r="C19" s="5">
        <v>2000</v>
      </c>
      <c r="G19" s="8">
        <v>1000</v>
      </c>
      <c r="L19" s="5">
        <v>1100</v>
      </c>
      <c r="M19" s="5"/>
    </row>
    <row r="20" spans="1:13" s="9" customFormat="1" ht="16.8" customHeight="1" x14ac:dyDescent="0.3">
      <c r="A20" s="9" t="s">
        <v>13</v>
      </c>
      <c r="C20" s="5">
        <v>5000</v>
      </c>
      <c r="G20" s="8">
        <v>2000</v>
      </c>
      <c r="L20" s="5">
        <v>1900.5</v>
      </c>
      <c r="M20" s="5"/>
    </row>
    <row r="21" spans="1:13" s="9" customFormat="1" ht="16.8" customHeight="1" x14ac:dyDescent="0.3">
      <c r="A21" s="9" t="s">
        <v>14</v>
      </c>
      <c r="C21" s="5">
        <v>10000</v>
      </c>
      <c r="G21" s="8">
        <v>4000</v>
      </c>
      <c r="L21" s="11">
        <v>8181.82</v>
      </c>
      <c r="M21" s="5"/>
    </row>
    <row r="22" spans="1:13" ht="16.8" customHeight="1" x14ac:dyDescent="0.3"/>
    <row r="23" spans="1:13" ht="16.8" customHeight="1" x14ac:dyDescent="0.3">
      <c r="C23" s="4" t="e">
        <f>SUM(C8:C22)</f>
        <v>#REF!</v>
      </c>
      <c r="G23" s="4" t="e">
        <f>SUM(G8:G22)</f>
        <v>#REF!</v>
      </c>
      <c r="L23" s="5">
        <f>SUM(L8:L22)</f>
        <v>138821.57</v>
      </c>
    </row>
    <row r="24" spans="1:13" ht="16.8" customHeight="1" x14ac:dyDescent="0.3"/>
    <row r="25" spans="1:13" ht="16.8" customHeight="1" x14ac:dyDescent="0.3">
      <c r="A25" s="6" t="s">
        <v>15</v>
      </c>
    </row>
    <row r="26" spans="1:13" s="9" customFormat="1" ht="16.8" customHeight="1" x14ac:dyDescent="0.3">
      <c r="C26" s="5"/>
      <c r="G26" s="5"/>
      <c r="L26" s="5"/>
      <c r="M26" s="5"/>
    </row>
    <row r="27" spans="1:13" s="9" customFormat="1" ht="16.8" customHeight="1" x14ac:dyDescent="0.3">
      <c r="A27" s="9" t="s">
        <v>42</v>
      </c>
      <c r="C27" s="5" t="e">
        <f>#REF!</f>
        <v>#REF!</v>
      </c>
      <c r="G27" s="5" t="e">
        <f>#REF!</f>
        <v>#REF!</v>
      </c>
      <c r="L27" s="5">
        <v>1181.82</v>
      </c>
      <c r="M27" s="5"/>
    </row>
    <row r="28" spans="1:13" s="9" customFormat="1" ht="16.8" customHeight="1" x14ac:dyDescent="0.3">
      <c r="A28" s="9" t="s">
        <v>43</v>
      </c>
      <c r="C28" s="5"/>
      <c r="G28" s="5"/>
      <c r="L28" s="5">
        <v>681.82</v>
      </c>
      <c r="M28" s="5"/>
    </row>
    <row r="29" spans="1:13" s="9" customFormat="1" ht="16.8" customHeight="1" x14ac:dyDescent="0.3">
      <c r="A29" s="9" t="s">
        <v>44</v>
      </c>
      <c r="C29" s="5"/>
      <c r="G29" s="5"/>
      <c r="L29" s="5">
        <v>2704.69</v>
      </c>
      <c r="M29" s="5"/>
    </row>
    <row r="30" spans="1:13" s="9" customFormat="1" ht="16.8" customHeight="1" x14ac:dyDescent="0.3">
      <c r="A30" s="9" t="s">
        <v>45</v>
      </c>
      <c r="C30" s="5"/>
      <c r="G30" s="5"/>
      <c r="L30" s="5">
        <v>523.36</v>
      </c>
      <c r="M30" s="5"/>
    </row>
    <row r="31" spans="1:13" s="9" customFormat="1" ht="16.8" customHeight="1" x14ac:dyDescent="0.3">
      <c r="A31" s="9" t="s">
        <v>46</v>
      </c>
      <c r="C31" s="5"/>
      <c r="G31" s="5"/>
      <c r="L31" s="5">
        <f>4590.91+297.18</f>
        <v>4888.09</v>
      </c>
      <c r="M31" s="5"/>
    </row>
    <row r="32" spans="1:13" s="9" customFormat="1" ht="16.8" customHeight="1" x14ac:dyDescent="0.3">
      <c r="A32" s="9" t="s">
        <v>47</v>
      </c>
      <c r="C32" s="5"/>
      <c r="G32" s="5"/>
      <c r="L32" s="5">
        <v>1007</v>
      </c>
      <c r="M32" s="5"/>
    </row>
    <row r="33" spans="1:13" s="9" customFormat="1" ht="16.8" customHeight="1" x14ac:dyDescent="0.3">
      <c r="A33" s="9" t="s">
        <v>5</v>
      </c>
      <c r="C33" s="5"/>
      <c r="G33" s="5"/>
      <c r="L33" s="5">
        <v>2800</v>
      </c>
      <c r="M33" s="5"/>
    </row>
    <row r="34" spans="1:13" s="9" customFormat="1" ht="16.8" customHeight="1" x14ac:dyDescent="0.3">
      <c r="A34" s="9" t="s">
        <v>6</v>
      </c>
      <c r="C34" s="5"/>
      <c r="G34" s="5"/>
      <c r="L34" s="5">
        <v>4800</v>
      </c>
      <c r="M34" s="5"/>
    </row>
    <row r="35" spans="1:13" s="9" customFormat="1" ht="16.8" customHeight="1" x14ac:dyDescent="0.3">
      <c r="A35" s="9" t="s">
        <v>7</v>
      </c>
      <c r="C35" s="5"/>
      <c r="G35" s="5"/>
      <c r="L35" s="5">
        <v>500</v>
      </c>
      <c r="M35" s="5"/>
    </row>
    <row r="36" spans="1:13" s="9" customFormat="1" ht="16.8" customHeight="1" x14ac:dyDescent="0.3">
      <c r="A36" s="9" t="s">
        <v>16</v>
      </c>
      <c r="C36" s="5">
        <v>3200</v>
      </c>
      <c r="G36" s="5">
        <f>2310+250+640</f>
        <v>3200</v>
      </c>
      <c r="L36" s="5">
        <f>7716.25-(2792.73+256.3+172)</f>
        <v>4495.2199999999993</v>
      </c>
      <c r="M36" s="5"/>
    </row>
    <row r="37" spans="1:13" s="9" customFormat="1" ht="16.8" customHeight="1" x14ac:dyDescent="0.3">
      <c r="A37" s="9" t="s">
        <v>52</v>
      </c>
      <c r="C37" s="5"/>
      <c r="G37" s="5"/>
      <c r="L37" s="5">
        <v>2230</v>
      </c>
      <c r="M37" s="5"/>
    </row>
    <row r="38" spans="1:13" s="9" customFormat="1" ht="16.8" customHeight="1" x14ac:dyDescent="0.3">
      <c r="A38" s="9" t="s">
        <v>50</v>
      </c>
      <c r="C38" s="5"/>
      <c r="G38" s="5"/>
      <c r="L38" s="5">
        <f>2036.31+2792.73+256.3+172</f>
        <v>5257.34</v>
      </c>
      <c r="M38" s="5"/>
    </row>
    <row r="39" spans="1:13" s="9" customFormat="1" ht="16.8" customHeight="1" x14ac:dyDescent="0.3">
      <c r="A39" s="9" t="s">
        <v>17</v>
      </c>
      <c r="C39" s="5">
        <v>1086</v>
      </c>
      <c r="G39" s="5">
        <v>1086</v>
      </c>
      <c r="L39" s="5">
        <v>1081.82</v>
      </c>
      <c r="M39" s="5"/>
    </row>
    <row r="40" spans="1:13" s="9" customFormat="1" ht="16.8" customHeight="1" x14ac:dyDescent="0.3">
      <c r="A40" s="9" t="s">
        <v>18</v>
      </c>
      <c r="C40" s="5">
        <v>2564</v>
      </c>
      <c r="G40" s="5">
        <v>2564</v>
      </c>
      <c r="L40" s="5">
        <v>2331</v>
      </c>
      <c r="M40" s="5"/>
    </row>
    <row r="41" spans="1:13" s="9" customFormat="1" ht="16.8" customHeight="1" x14ac:dyDescent="0.3">
      <c r="A41" s="9" t="s">
        <v>19</v>
      </c>
      <c r="C41" s="5" t="e">
        <f>#REF!</f>
        <v>#REF!</v>
      </c>
      <c r="G41" s="5" t="e">
        <f>#REF!</f>
        <v>#REF!</v>
      </c>
      <c r="L41" s="5">
        <f>270+5700+182.82</f>
        <v>6152.82</v>
      </c>
      <c r="M41" s="5"/>
    </row>
    <row r="42" spans="1:13" s="9" customFormat="1" ht="16.8" customHeight="1" x14ac:dyDescent="0.3">
      <c r="A42" s="9" t="s">
        <v>48</v>
      </c>
      <c r="C42" s="5" t="e">
        <f>#REF!</f>
        <v>#REF!</v>
      </c>
      <c r="G42" s="5" t="e">
        <f>#REF!</f>
        <v>#REF!</v>
      </c>
      <c r="L42" s="5">
        <f>5552-1007</f>
        <v>4545</v>
      </c>
      <c r="M42" s="5"/>
    </row>
    <row r="43" spans="1:13" s="9" customFormat="1" ht="16.8" customHeight="1" x14ac:dyDescent="0.3">
      <c r="A43" s="9" t="s">
        <v>20</v>
      </c>
      <c r="C43" s="5" t="e">
        <f>#REF!</f>
        <v>#REF!</v>
      </c>
      <c r="G43" s="5" t="e">
        <f>#REF!</f>
        <v>#REF!</v>
      </c>
      <c r="L43" s="5">
        <v>7302.09</v>
      </c>
      <c r="M43" s="5"/>
    </row>
    <row r="44" spans="1:13" s="9" customFormat="1" ht="16.8" customHeight="1" x14ac:dyDescent="0.3">
      <c r="A44" s="9" t="s">
        <v>21</v>
      </c>
      <c r="C44" s="5" t="e">
        <f>#REF!</f>
        <v>#REF!</v>
      </c>
      <c r="G44" s="5" t="e">
        <f>#REF!</f>
        <v>#REF!</v>
      </c>
      <c r="L44" s="14">
        <f>13800+195.3</f>
        <v>13995.3</v>
      </c>
      <c r="M44" s="5"/>
    </row>
    <row r="45" spans="1:13" s="9" customFormat="1" ht="16.8" customHeight="1" x14ac:dyDescent="0.3">
      <c r="A45" s="9" t="s">
        <v>22</v>
      </c>
      <c r="C45" s="5" t="e">
        <f>#REF!</f>
        <v>#REF!</v>
      </c>
      <c r="G45" s="5" t="e">
        <f>#REF!</f>
        <v>#REF!</v>
      </c>
      <c r="L45" s="5">
        <f>272.73+5100</f>
        <v>5372.73</v>
      </c>
      <c r="M45" s="5"/>
    </row>
    <row r="46" spans="1:13" s="9" customFormat="1" ht="16.8" customHeight="1" x14ac:dyDescent="0.3">
      <c r="A46" s="9" t="s">
        <v>23</v>
      </c>
      <c r="C46" s="5" t="e">
        <f>#REF!</f>
        <v>#REF!</v>
      </c>
      <c r="G46" s="5" t="e">
        <f>#REF!</f>
        <v>#REF!</v>
      </c>
      <c r="L46" s="5">
        <v>15869.88</v>
      </c>
      <c r="M46" s="5"/>
    </row>
    <row r="47" spans="1:13" s="9" customFormat="1" ht="16.8" customHeight="1" x14ac:dyDescent="0.3">
      <c r="A47" s="9" t="s">
        <v>24</v>
      </c>
      <c r="B47" s="9">
        <v>50</v>
      </c>
      <c r="C47" s="5" t="e">
        <f>#REF!*B47</f>
        <v>#REF!</v>
      </c>
      <c r="F47" s="9">
        <v>50</v>
      </c>
      <c r="G47" s="5" t="e">
        <f>#REF!*F47</f>
        <v>#REF!</v>
      </c>
      <c r="L47" s="5">
        <v>3200</v>
      </c>
      <c r="M47" s="5"/>
    </row>
    <row r="48" spans="1:13" s="9" customFormat="1" ht="16.8" customHeight="1" x14ac:dyDescent="0.3">
      <c r="A48" s="9" t="s">
        <v>55</v>
      </c>
      <c r="C48" s="5" t="e">
        <f>#REF!</f>
        <v>#REF!</v>
      </c>
      <c r="G48" s="5" t="e">
        <f>#REF!</f>
        <v>#REF!</v>
      </c>
      <c r="L48" s="5">
        <f>16522.05-L49-L50</f>
        <v>7533.869999999999</v>
      </c>
      <c r="M48" s="5"/>
    </row>
    <row r="49" spans="1:13" s="9" customFormat="1" ht="16.8" customHeight="1" x14ac:dyDescent="0.3">
      <c r="A49" s="9" t="s">
        <v>53</v>
      </c>
      <c r="C49" s="5"/>
      <c r="G49" s="5"/>
      <c r="L49" s="5">
        <v>6118.18</v>
      </c>
      <c r="M49" s="5"/>
    </row>
    <row r="50" spans="1:13" s="9" customFormat="1" ht="16.8" customHeight="1" x14ac:dyDescent="0.3">
      <c r="A50" s="9" t="s">
        <v>54</v>
      </c>
      <c r="C50" s="5"/>
      <c r="G50" s="5"/>
      <c r="L50" s="5">
        <v>2870</v>
      </c>
      <c r="M50" s="5"/>
    </row>
    <row r="51" spans="1:13" s="9" customFormat="1" ht="16.8" customHeight="1" x14ac:dyDescent="0.3">
      <c r="A51" s="9" t="s">
        <v>56</v>
      </c>
      <c r="C51" s="5"/>
      <c r="G51" s="5"/>
      <c r="L51" s="5">
        <f>2056+887+420</f>
        <v>3363</v>
      </c>
      <c r="M51" s="5"/>
    </row>
    <row r="52" spans="1:13" s="9" customFormat="1" ht="16.8" customHeight="1" x14ac:dyDescent="0.3">
      <c r="A52" s="9" t="s">
        <v>57</v>
      </c>
      <c r="C52" s="5" t="e">
        <f>#REF!</f>
        <v>#REF!</v>
      </c>
      <c r="G52" s="5" t="e">
        <f>#REF!</f>
        <v>#REF!</v>
      </c>
      <c r="L52" s="5">
        <f>7855.91+7091.19-2036.31-L51</f>
        <v>9547.7899999999991</v>
      </c>
      <c r="M52" s="5"/>
    </row>
    <row r="53" spans="1:13" s="9" customFormat="1" ht="16.8" customHeight="1" x14ac:dyDescent="0.3">
      <c r="A53" s="9" t="s">
        <v>25</v>
      </c>
      <c r="C53" s="5"/>
      <c r="G53" s="5"/>
      <c r="L53" s="5">
        <v>636.04</v>
      </c>
      <c r="M53" s="5"/>
    </row>
    <row r="54" spans="1:13" s="9" customFormat="1" ht="16.8" customHeight="1" x14ac:dyDescent="0.3">
      <c r="A54" s="9" t="s">
        <v>26</v>
      </c>
      <c r="C54" s="5"/>
      <c r="G54" s="5"/>
      <c r="L54" s="5">
        <v>584.15</v>
      </c>
      <c r="M54" s="5"/>
    </row>
    <row r="55" spans="1:13" s="9" customFormat="1" ht="16.8" customHeight="1" x14ac:dyDescent="0.3">
      <c r="A55" s="9" t="s">
        <v>27</v>
      </c>
      <c r="C55" s="5"/>
      <c r="G55" s="5"/>
      <c r="L55" s="5">
        <v>543</v>
      </c>
      <c r="M55" s="5"/>
    </row>
    <row r="56" spans="1:13" s="9" customFormat="1" ht="16.8" customHeight="1" x14ac:dyDescent="0.3">
      <c r="A56" s="9" t="s">
        <v>28</v>
      </c>
      <c r="C56" s="5">
        <v>3000</v>
      </c>
      <c r="G56" s="5">
        <v>2000</v>
      </c>
      <c r="L56" s="5">
        <v>1477.73</v>
      </c>
      <c r="M56" s="5"/>
    </row>
    <row r="57" spans="1:13" s="9" customFormat="1" ht="16.8" customHeight="1" x14ac:dyDescent="0.3">
      <c r="A57" s="9" t="s">
        <v>29</v>
      </c>
      <c r="C57" s="5"/>
      <c r="G57" s="5"/>
      <c r="L57" s="5">
        <v>1034.25</v>
      </c>
      <c r="M57" s="5"/>
    </row>
    <row r="58" spans="1:13" s="9" customFormat="1" ht="16.8" customHeight="1" x14ac:dyDescent="0.3">
      <c r="A58" s="9" t="s">
        <v>30</v>
      </c>
      <c r="C58" s="5"/>
      <c r="G58" s="5"/>
      <c r="L58" s="5">
        <v>2039.4</v>
      </c>
      <c r="M58" s="5"/>
    </row>
    <row r="59" spans="1:13" s="9" customFormat="1" ht="16.8" customHeight="1" x14ac:dyDescent="0.3">
      <c r="A59" s="9" t="s">
        <v>31</v>
      </c>
      <c r="C59" s="5"/>
      <c r="G59" s="5"/>
      <c r="L59" s="5">
        <f>3224.12+627.73+6213.47-2800-4800</f>
        <v>2465.3199999999997</v>
      </c>
      <c r="M59" s="5"/>
    </row>
    <row r="60" spans="1:13" s="9" customFormat="1" ht="16.8" customHeight="1" x14ac:dyDescent="0.3">
      <c r="A60" s="9" t="s">
        <v>49</v>
      </c>
      <c r="C60" s="5">
        <v>5000</v>
      </c>
      <c r="G60" s="5">
        <v>5000</v>
      </c>
      <c r="L60" s="5">
        <v>2899.09</v>
      </c>
      <c r="M60" s="5"/>
    </row>
    <row r="61" spans="1:13" s="9" customFormat="1" ht="16.8" customHeight="1" x14ac:dyDescent="0.3">
      <c r="A61" s="9" t="s">
        <v>32</v>
      </c>
      <c r="C61" s="5"/>
      <c r="G61" s="5"/>
      <c r="L61" s="5">
        <v>1060</v>
      </c>
      <c r="M61" s="5"/>
    </row>
    <row r="62" spans="1:13" s="9" customFormat="1" ht="16.8" customHeight="1" x14ac:dyDescent="0.3">
      <c r="A62" s="9" t="s">
        <v>33</v>
      </c>
      <c r="C62" s="5"/>
      <c r="G62" s="5"/>
      <c r="L62" s="5">
        <v>359.09</v>
      </c>
      <c r="M62" s="5"/>
    </row>
    <row r="63" spans="1:13" s="9" customFormat="1" ht="16.8" customHeight="1" x14ac:dyDescent="0.3">
      <c r="A63" s="9" t="s">
        <v>37</v>
      </c>
      <c r="C63" s="5"/>
      <c r="G63" s="5"/>
      <c r="L63" s="5">
        <v>227.27</v>
      </c>
      <c r="M63" s="5"/>
    </row>
    <row r="64" spans="1:13" s="9" customFormat="1" ht="16.8" customHeight="1" x14ac:dyDescent="0.3">
      <c r="A64" s="9" t="s">
        <v>51</v>
      </c>
      <c r="C64" s="5"/>
      <c r="G64" s="5"/>
      <c r="L64" s="5">
        <v>4400</v>
      </c>
      <c r="M64" s="5"/>
    </row>
    <row r="65" spans="1:13" s="9" customFormat="1" ht="16.8" customHeight="1" x14ac:dyDescent="0.3">
      <c r="A65" s="9" t="s">
        <v>34</v>
      </c>
      <c r="C65" s="11">
        <v>2000</v>
      </c>
      <c r="G65" s="11">
        <v>3000</v>
      </c>
      <c r="L65" s="11">
        <f>40.75+663.05</f>
        <v>703.8</v>
      </c>
      <c r="M65" s="10"/>
    </row>
    <row r="66" spans="1:13" s="9" customFormat="1" ht="16.8" customHeight="1" x14ac:dyDescent="0.3">
      <c r="C66" s="5"/>
      <c r="G66" s="5"/>
      <c r="L66" s="5"/>
      <c r="M66" s="5"/>
    </row>
    <row r="67" spans="1:13" s="9" customFormat="1" ht="16.8" customHeight="1" x14ac:dyDescent="0.3">
      <c r="C67" s="5" t="e">
        <f>SUM(C27:C66)</f>
        <v>#REF!</v>
      </c>
      <c r="G67" s="5" t="e">
        <f>SUM(G27:G66)</f>
        <v>#REF!</v>
      </c>
      <c r="L67" s="5">
        <f>SUM(L27:L66)</f>
        <v>138781.95999999993</v>
      </c>
      <c r="M67" s="5"/>
    </row>
    <row r="68" spans="1:13" s="9" customFormat="1" ht="16.8" customHeight="1" x14ac:dyDescent="0.3">
      <c r="C68" s="5"/>
      <c r="G68" s="5"/>
      <c r="L68" s="5"/>
      <c r="M68" s="5"/>
    </row>
    <row r="69" spans="1:13" s="12" customFormat="1" ht="16.8" customHeight="1" thickBot="1" x14ac:dyDescent="0.35">
      <c r="A69" s="12" t="s">
        <v>38</v>
      </c>
      <c r="C69" s="7"/>
      <c r="G69" s="7"/>
      <c r="L69" s="13">
        <f>L23-L67</f>
        <v>39.610000000073342</v>
      </c>
      <c r="M69" s="7"/>
    </row>
    <row r="70" spans="1:13" s="9" customFormat="1" ht="16.8" customHeight="1" thickTop="1" x14ac:dyDescent="0.3">
      <c r="C70" s="5"/>
      <c r="G70" s="5"/>
      <c r="L70" s="5"/>
      <c r="M70" s="5"/>
    </row>
    <row r="71" spans="1:13" s="9" customFormat="1" x14ac:dyDescent="0.3">
      <c r="C71" s="5"/>
      <c r="G71" s="5"/>
      <c r="L71" s="5"/>
      <c r="M71" s="5"/>
    </row>
    <row r="72" spans="1:13" s="9" customFormat="1" x14ac:dyDescent="0.3">
      <c r="C72" s="5"/>
      <c r="G72" s="5"/>
      <c r="L72" s="5"/>
      <c r="M72" s="5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 Accounts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Office2</dc:creator>
  <cp:lastModifiedBy> </cp:lastModifiedBy>
  <cp:lastPrinted>2012-06-21T06:40:47Z</cp:lastPrinted>
  <dcterms:created xsi:type="dcterms:W3CDTF">2012-02-01T01:04:43Z</dcterms:created>
  <dcterms:modified xsi:type="dcterms:W3CDTF">2012-09-07T05:52:35Z</dcterms:modified>
</cp:coreProperties>
</file>